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serwis\Stare Dokumenty\Moje dokumenty\przetargi\2024 K9 badania — uzupełniający\"/>
    </mc:Choice>
  </mc:AlternateContent>
  <xr:revisionPtr revIDLastSave="0" documentId="13_ncr:1_{EDE1BDC6-0A70-4BAB-806B-98FFB784F9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Arkusz1!$A$1:$I$37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A10" i="1"/>
  <c r="A11" i="1"/>
  <c r="A12" i="1" s="1"/>
  <c r="A13" i="1" s="1"/>
  <c r="A14" i="1" s="1"/>
  <c r="A15" i="1" s="1"/>
  <c r="A16" i="1" s="1"/>
  <c r="C14" i="1"/>
  <c r="D14" i="1"/>
  <c r="E14" i="1"/>
  <c r="H14" i="1" s="1"/>
  <c r="F14" i="1"/>
  <c r="G14" i="1"/>
  <c r="C16" i="1"/>
  <c r="H16" i="1" s="1"/>
  <c r="D16" i="1"/>
  <c r="E16" i="1"/>
  <c r="F16" i="1"/>
  <c r="G16" i="1"/>
  <c r="A19" i="1"/>
  <c r="A20" i="1" s="1"/>
  <c r="A21" i="1" s="1"/>
  <c r="A22" i="1" s="1"/>
  <c r="A23" i="1" s="1"/>
  <c r="A24" i="1" s="1"/>
  <c r="A25" i="1" s="1"/>
  <c r="A26" i="1" s="1"/>
  <c r="H19" i="1"/>
</calcChain>
</file>

<file path=xl/sharedStrings.xml><?xml version="1.0" encoding="utf-8"?>
<sst xmlns="http://schemas.openxmlformats.org/spreadsheetml/2006/main" count="58" uniqueCount="40">
  <si>
    <t>Kielce, dn. 21 czerwiec 2024 r.</t>
  </si>
  <si>
    <t>Ogłoszenie o rozstrzygnięciu konkursu ofert K/9/2024
Zadanie nr 1</t>
  </si>
  <si>
    <t>Komisja konkursowa informuje, że na podstawie złożonych ofert i oceny wg. Kryteriów wybrała następujących oferentów:</t>
  </si>
  <si>
    <t>ZADANIE NR 1</t>
  </si>
  <si>
    <t>Nr 
badania</t>
  </si>
  <si>
    <t>Nazwa badania</t>
  </si>
  <si>
    <t>L. pkt
jakość</t>
  </si>
  <si>
    <t>L. pkt
komplekso-
wość</t>
  </si>
  <si>
    <t>L. pkt 
dostęp-
ność</t>
  </si>
  <si>
    <t>L. pkt ciągłość</t>
  </si>
  <si>
    <t>L. pkt
cena</t>
  </si>
  <si>
    <t>L. pkt
ŁĄCZNIE</t>
  </si>
  <si>
    <t>Zwycięzca</t>
  </si>
  <si>
    <t xml:space="preserve">OZNACZENIE AMANITYNY W SUROWICY </t>
  </si>
  <si>
    <t>OZNACZENIE AMANITYNY W MOCZU</t>
  </si>
  <si>
    <t>ZARODNIKI GRZYBÓW KAPELUSZOWYCH W WYMIOCINACH</t>
  </si>
  <si>
    <t>ZARODNIKI GRZYBÓW KAPELUSZOWYCH W KALE</t>
  </si>
  <si>
    <t xml:space="preserve">ZARODNIKI GRZYBÓW KAPELUSZOWYCH W RESZTACH GRZYBÓW I POTRAW GRZYBOWYCH </t>
  </si>
  <si>
    <t>KAŁ NA NOSICIELSTWO CHOROBOTWÓRCZYCH PAŁECZEK SCHORZEN JELITOWYCH (3X KAŁ)</t>
  </si>
  <si>
    <t>Diagnostyka S.A.;  31-864 Kraków, ul. prof. M. Życzkowskiego 16</t>
  </si>
  <si>
    <t xml:space="preserve">KAŁ NA NOSICIELSTWO CHOROBOTWÓRCZYCH PAŁECZEK SCHORZEN JELITOWYCH (3X KAŁ) w trybie cito ( w tym samym dniu) </t>
  </si>
  <si>
    <t>BADANIE AMH (ocena rezerwy jajnikowej)</t>
  </si>
  <si>
    <t>ZADANIE NR 2</t>
  </si>
  <si>
    <t>KOMPONENTY ALARGENOWE PYŁKÓW</t>
  </si>
  <si>
    <t xml:space="preserve">KOMPONENTY ALARGENOWE BIAŁEK MLEKA </t>
  </si>
  <si>
    <t>KOMPONENTY ALARGENOWE ( MLEKO, JAJO KURZE, ORZESZKI ZIEMNE, BRZOZA)</t>
  </si>
  <si>
    <t>KOMPONENTY ALARGENOWE (ORZESZKI ZIEMNE)</t>
  </si>
  <si>
    <t>KOMPONENTY ALARGENOWE ROZTOCZY</t>
  </si>
  <si>
    <t>KOMPONENTY ALARGENOWE (  JAJA KURZEGO)</t>
  </si>
  <si>
    <t>KOMPONENTY ALARGENOWE PLEŚNI</t>
  </si>
  <si>
    <t>KOMPONENTY ALARGENOWE (PYŁKI, ORZECH ZIEMNY, ROZTOCZA, PLEŚŃ)</t>
  </si>
  <si>
    <t>ZADANIE NR 3</t>
  </si>
  <si>
    <t>Unieważnia się postępowanie konkursowe  K/9/2024  w części dotyczącej zadania nr 3, gdyż nie wpłynęła żadna oferta (pkt VII ust.2a SWKO).</t>
  </si>
  <si>
    <t>ZADANIE NR 4</t>
  </si>
  <si>
    <t>Unieważnia się postępowanie konkursowe  K/9/2024  w części dotyczącej zadania nr 4, gdyż nie wpłynęła żadna oferta (pkt VII ust.2a SWKO).</t>
  </si>
  <si>
    <t>Kmisja konkursowa w składzie:</t>
  </si>
  <si>
    <t>Krzysztof Bidas</t>
  </si>
  <si>
    <t>Patrycja Aleksandrowicz</t>
  </si>
  <si>
    <t>Ewa Chudzicka</t>
  </si>
  <si>
    <t>Anna Sułek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</si>
</sst>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Calibri Light"/>
      <family val="2"/>
      <charset val="238"/>
      <scheme val="major"/>
    </font>
    <font>
      <b/>
      <sz val="14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9"/>
      <name val="Calibri"/>
      <family val="2"/>
      <charset val="238"/>
      <scheme val="minor"/>
    </font>
    <font>
      <sz val="9"/>
      <name val="Calibri"/>
      <family val="2"/>
      <charset val="238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9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5">
    <xf numFmtId="0" fontId="0" fillId="0" borderId="0" xfId="0"/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vertical="center" wrapText="1"/>
    </xf>
    <xf numFmtId="0" fontId="3" fillId="0" borderId="0" xfId="2" applyFont="1" applyAlignment="1">
      <alignment horizontal="right" vertical="center"/>
    </xf>
    <xf numFmtId="0" fontId="3" fillId="0" borderId="0" xfId="2" applyFont="1" applyAlignment="1">
      <alignment vertical="center"/>
    </xf>
    <xf numFmtId="164" fontId="6" fillId="0" borderId="0" xfId="0" applyNumberFormat="1" applyFont="1" applyAlignment="1">
      <alignment horizontal="right" vertical="center"/>
    </xf>
    <xf numFmtId="0" fontId="5" fillId="0" borderId="0" xfId="2" applyFont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5" fillId="0" borderId="5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 wrapText="1"/>
    </xf>
    <xf numFmtId="0" fontId="9" fillId="0" borderId="9" xfId="2" applyFont="1" applyBorder="1" applyAlignment="1">
      <alignment horizontal="center" vertical="center" wrapText="1"/>
    </xf>
    <xf numFmtId="0" fontId="9" fillId="0" borderId="10" xfId="2" applyFont="1" applyBorder="1" applyAlignment="1">
      <alignment horizontal="center" vertical="center"/>
    </xf>
    <xf numFmtId="0" fontId="3" fillId="0" borderId="3" xfId="2" applyFont="1" applyBorder="1" applyAlignment="1">
      <alignment horizontal="right"/>
    </xf>
    <xf numFmtId="0" fontId="3" fillId="0" borderId="1" xfId="2" applyFont="1" applyBorder="1" applyAlignment="1">
      <alignment horizontal="right"/>
    </xf>
    <xf numFmtId="0" fontId="3" fillId="0" borderId="3" xfId="2" applyFont="1" applyBorder="1" applyAlignment="1">
      <alignment horizontal="left" wrapText="1"/>
    </xf>
    <xf numFmtId="0" fontId="3" fillId="0" borderId="1" xfId="2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3" xfId="2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1" xfId="2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2" xfId="2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3" borderId="1" xfId="0" applyFont="1" applyFill="1" applyBorder="1" applyAlignment="1">
      <alignment horizontal="left" wrapText="1"/>
    </xf>
    <xf numFmtId="0" fontId="8" fillId="0" borderId="6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/>
    </xf>
    <xf numFmtId="4" fontId="10" fillId="0" borderId="3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center" wrapText="1"/>
    </xf>
    <xf numFmtId="4" fontId="11" fillId="3" borderId="1" xfId="0" applyNumberFormat="1" applyFont="1" applyFill="1" applyBorder="1" applyAlignment="1">
      <alignment horizontal="center" wrapText="1"/>
    </xf>
    <xf numFmtId="0" fontId="3" fillId="0" borderId="11" xfId="2" applyFont="1" applyBorder="1" applyAlignment="1">
      <alignment horizontal="right"/>
    </xf>
    <xf numFmtId="0" fontId="7" fillId="0" borderId="11" xfId="0" applyFont="1" applyBorder="1" applyAlignment="1">
      <alignment horizontal="left"/>
    </xf>
    <xf numFmtId="4" fontId="6" fillId="0" borderId="11" xfId="0" applyNumberFormat="1" applyFont="1" applyBorder="1" applyAlignment="1">
      <alignment horizontal="center"/>
    </xf>
    <xf numFmtId="4" fontId="12" fillId="0" borderId="11" xfId="1" applyNumberFormat="1" applyFont="1" applyBorder="1" applyAlignment="1">
      <alignment horizontal="center"/>
    </xf>
    <xf numFmtId="0" fontId="3" fillId="0" borderId="11" xfId="2" applyFont="1" applyBorder="1" applyAlignment="1">
      <alignment horizontal="left" wrapText="1"/>
    </xf>
    <xf numFmtId="0" fontId="6" fillId="0" borderId="0" xfId="2" applyFont="1" applyAlignment="1">
      <alignment horizontal="left" wrapText="1"/>
    </xf>
    <xf numFmtId="0" fontId="5" fillId="2" borderId="0" xfId="2" applyFont="1" applyFill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</cellXfs>
  <cellStyles count="3">
    <cellStyle name="Dziesiętny" xfId="1" builtinId="3"/>
    <cellStyle name="Normalny" xfId="0" builtinId="0"/>
    <cellStyle name="Normalny 2" xfId="2" xr:uid="{94ACB2E5-1C77-4DA3-9877-0387870C54E6}"/>
  </cellStyles>
  <dxfs count="6"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7"/>
  <sheetViews>
    <sheetView tabSelected="1" workbookViewId="0">
      <selection activeCell="L8" sqref="L8"/>
    </sheetView>
  </sheetViews>
  <sheetFormatPr defaultRowHeight="15" x14ac:dyDescent="0.25"/>
  <cols>
    <col min="1" max="1" width="9.42578125" customWidth="1"/>
    <col min="2" max="2" width="48.42578125" customWidth="1"/>
    <col min="3" max="8" width="7.7109375" customWidth="1"/>
    <col min="9" max="9" width="50.5703125" customWidth="1"/>
  </cols>
  <sheetData>
    <row r="1" spans="1:9" x14ac:dyDescent="0.25">
      <c r="A1" s="1"/>
      <c r="B1" s="2"/>
      <c r="C1" s="2"/>
      <c r="D1" s="2"/>
      <c r="E1" s="2"/>
      <c r="F1" s="2"/>
      <c r="G1" s="2"/>
      <c r="H1" s="2"/>
      <c r="I1" s="3" t="s">
        <v>0</v>
      </c>
    </row>
    <row r="2" spans="1:9" x14ac:dyDescent="0.25">
      <c r="A2" s="1"/>
      <c r="B2" s="2"/>
      <c r="C2" s="2"/>
      <c r="D2" s="2"/>
      <c r="E2" s="2"/>
      <c r="F2" s="2"/>
      <c r="G2" s="2"/>
      <c r="H2" s="2"/>
      <c r="I2" s="4"/>
    </row>
    <row r="3" spans="1:9" ht="18.75" x14ac:dyDescent="0.25">
      <c r="A3" s="46" t="s">
        <v>1</v>
      </c>
      <c r="B3" s="47"/>
      <c r="C3" s="47"/>
      <c r="D3" s="47"/>
      <c r="E3" s="47"/>
      <c r="F3" s="47"/>
      <c r="G3" s="47"/>
      <c r="H3" s="47"/>
      <c r="I3" s="47"/>
    </row>
    <row r="4" spans="1:9" x14ac:dyDescent="0.25">
      <c r="A4" s="48" t="s">
        <v>2</v>
      </c>
      <c r="B4" s="48"/>
      <c r="C4" s="48"/>
      <c r="D4" s="48"/>
      <c r="E4" s="48"/>
      <c r="F4" s="48"/>
      <c r="G4" s="48"/>
      <c r="H4" s="48"/>
      <c r="I4" s="48"/>
    </row>
    <row r="5" spans="1:9" x14ac:dyDescent="0.25">
      <c r="A5" s="1"/>
      <c r="B5" s="2"/>
      <c r="C5" s="4"/>
      <c r="D5" s="5"/>
      <c r="E5" s="5"/>
      <c r="F5" s="5"/>
      <c r="G5" s="5"/>
      <c r="H5" s="5"/>
      <c r="I5" s="5"/>
    </row>
    <row r="6" spans="1:9" x14ac:dyDescent="0.25">
      <c r="A6" s="1"/>
      <c r="B6" s="2"/>
      <c r="C6" s="2"/>
      <c r="D6" s="2"/>
      <c r="E6" s="2"/>
      <c r="F6" s="2"/>
      <c r="G6" s="2"/>
      <c r="H6" s="2"/>
      <c r="I6" s="2"/>
    </row>
    <row r="7" spans="1:9" ht="33.950000000000003" customHeight="1" x14ac:dyDescent="0.25">
      <c r="A7" s="44" t="s">
        <v>3</v>
      </c>
      <c r="B7" s="44"/>
      <c r="C7" s="6"/>
      <c r="D7" s="6"/>
      <c r="E7" s="6"/>
      <c r="F7" s="6"/>
      <c r="G7" s="6"/>
      <c r="H7" s="6"/>
      <c r="I7" s="4"/>
    </row>
    <row r="8" spans="1:9" ht="48" x14ac:dyDescent="0.25">
      <c r="A8" s="10" t="s">
        <v>4</v>
      </c>
      <c r="B8" s="11" t="s">
        <v>5</v>
      </c>
      <c r="C8" s="29" t="s">
        <v>6</v>
      </c>
      <c r="D8" s="29" t="s">
        <v>7</v>
      </c>
      <c r="E8" s="29" t="s">
        <v>8</v>
      </c>
      <c r="F8" s="29" t="s">
        <v>9</v>
      </c>
      <c r="G8" s="29" t="s">
        <v>10</v>
      </c>
      <c r="H8" s="30" t="s">
        <v>11</v>
      </c>
      <c r="I8" s="12" t="s">
        <v>12</v>
      </c>
    </row>
    <row r="9" spans="1:9" ht="30" customHeight="1" x14ac:dyDescent="0.25">
      <c r="A9" s="16">
        <f>1</f>
        <v>1</v>
      </c>
      <c r="B9" s="26" t="s">
        <v>13</v>
      </c>
      <c r="C9" s="33"/>
      <c r="D9" s="33"/>
      <c r="E9" s="33"/>
      <c r="F9" s="33"/>
      <c r="G9" s="33"/>
      <c r="H9" s="34"/>
      <c r="I9" s="18"/>
    </row>
    <row r="10" spans="1:9" ht="30" customHeight="1" x14ac:dyDescent="0.25">
      <c r="A10" s="17">
        <f>A9+1</f>
        <v>2</v>
      </c>
      <c r="B10" s="27" t="s">
        <v>14</v>
      </c>
      <c r="C10" s="35"/>
      <c r="D10" s="35"/>
      <c r="E10" s="35"/>
      <c r="F10" s="35"/>
      <c r="G10" s="35"/>
      <c r="H10" s="36"/>
      <c r="I10" s="19"/>
    </row>
    <row r="11" spans="1:9" ht="30" customHeight="1" x14ac:dyDescent="0.25">
      <c r="A11" s="17">
        <f t="shared" ref="A11:A16" si="0">A10+1</f>
        <v>3</v>
      </c>
      <c r="B11" s="27" t="s">
        <v>15</v>
      </c>
      <c r="C11" s="35"/>
      <c r="D11" s="35"/>
      <c r="E11" s="35"/>
      <c r="F11" s="35"/>
      <c r="G11" s="35"/>
      <c r="H11" s="36"/>
      <c r="I11" s="19"/>
    </row>
    <row r="12" spans="1:9" ht="30" customHeight="1" x14ac:dyDescent="0.25">
      <c r="A12" s="17">
        <f t="shared" si="0"/>
        <v>4</v>
      </c>
      <c r="B12" s="27" t="s">
        <v>16</v>
      </c>
      <c r="C12" s="35"/>
      <c r="D12" s="35"/>
      <c r="E12" s="35"/>
      <c r="F12" s="35"/>
      <c r="G12" s="35"/>
      <c r="H12" s="36"/>
      <c r="I12" s="19"/>
    </row>
    <row r="13" spans="1:9" ht="30" customHeight="1" x14ac:dyDescent="0.25">
      <c r="A13" s="17">
        <f t="shared" si="0"/>
        <v>5</v>
      </c>
      <c r="B13" s="27" t="s">
        <v>17</v>
      </c>
      <c r="C13" s="35"/>
      <c r="D13" s="35"/>
      <c r="E13" s="35"/>
      <c r="F13" s="35"/>
      <c r="G13" s="35"/>
      <c r="H13" s="36"/>
      <c r="I13" s="19"/>
    </row>
    <row r="14" spans="1:9" ht="30" customHeight="1" x14ac:dyDescent="0.25">
      <c r="A14" s="17">
        <f t="shared" si="0"/>
        <v>6</v>
      </c>
      <c r="B14" s="28" t="s">
        <v>18</v>
      </c>
      <c r="C14" s="35">
        <f>(9+9)/18*100*20%</f>
        <v>20</v>
      </c>
      <c r="D14" s="35">
        <f>(9/9)*100*5%</f>
        <v>5</v>
      </c>
      <c r="E14" s="35">
        <f>(3/9)*100*20%</f>
        <v>6.6666666666666661</v>
      </c>
      <c r="F14" s="35">
        <f>(9/9)*100*5%</f>
        <v>5</v>
      </c>
      <c r="G14" s="35">
        <f>(170/170)*100*50%</f>
        <v>50</v>
      </c>
      <c r="H14" s="37">
        <f>C14+D14+E14+F14+G14</f>
        <v>86.666666666666657</v>
      </c>
      <c r="I14" s="19" t="s">
        <v>19</v>
      </c>
    </row>
    <row r="15" spans="1:9" ht="39" customHeight="1" x14ac:dyDescent="0.25">
      <c r="A15" s="17">
        <f t="shared" si="0"/>
        <v>7</v>
      </c>
      <c r="B15" s="28" t="s">
        <v>20</v>
      </c>
      <c r="C15" s="35"/>
      <c r="D15" s="35"/>
      <c r="E15" s="35"/>
      <c r="F15" s="35"/>
      <c r="G15" s="35"/>
      <c r="H15" s="37"/>
      <c r="I15" s="19"/>
    </row>
    <row r="16" spans="1:9" ht="30" customHeight="1" x14ac:dyDescent="0.25">
      <c r="A16" s="38">
        <f t="shared" si="0"/>
        <v>8</v>
      </c>
      <c r="B16" s="39" t="s">
        <v>21</v>
      </c>
      <c r="C16" s="40">
        <f>(9+9)/18*100*20%</f>
        <v>20</v>
      </c>
      <c r="D16" s="40">
        <f>(9/9)*100*5%</f>
        <v>5</v>
      </c>
      <c r="E16" s="40">
        <f>( 9/9)*100*20%</f>
        <v>20</v>
      </c>
      <c r="F16" s="40">
        <f>(9/9)*100*5%</f>
        <v>5</v>
      </c>
      <c r="G16" s="40">
        <f>(170/170)*100*50%</f>
        <v>50</v>
      </c>
      <c r="H16" s="41">
        <f>C16+D16+E16+F16+G16</f>
        <v>100</v>
      </c>
      <c r="I16" s="42" t="s">
        <v>19</v>
      </c>
    </row>
    <row r="17" spans="1:9" ht="33.950000000000003" customHeight="1" x14ac:dyDescent="0.25">
      <c r="A17" s="44" t="s">
        <v>22</v>
      </c>
      <c r="B17" s="44"/>
      <c r="C17" s="6"/>
      <c r="D17" s="6"/>
      <c r="E17" s="6"/>
      <c r="F17" s="6"/>
      <c r="G17" s="6"/>
      <c r="H17" s="6"/>
      <c r="I17" s="4"/>
    </row>
    <row r="18" spans="1:9" ht="48" x14ac:dyDescent="0.25">
      <c r="A18" s="13" t="s">
        <v>4</v>
      </c>
      <c r="B18" s="14" t="s">
        <v>5</v>
      </c>
      <c r="C18" s="31" t="s">
        <v>6</v>
      </c>
      <c r="D18" s="31" t="s">
        <v>7</v>
      </c>
      <c r="E18" s="31" t="s">
        <v>8</v>
      </c>
      <c r="F18" s="31" t="s">
        <v>9</v>
      </c>
      <c r="G18" s="31" t="s">
        <v>10</v>
      </c>
      <c r="H18" s="32" t="s">
        <v>11</v>
      </c>
      <c r="I18" s="15" t="s">
        <v>12</v>
      </c>
    </row>
    <row r="19" spans="1:9" ht="30" customHeight="1" x14ac:dyDescent="0.25">
      <c r="A19" s="9">
        <f>1</f>
        <v>1</v>
      </c>
      <c r="B19" s="20" t="s">
        <v>23</v>
      </c>
      <c r="C19" s="49">
        <v>20</v>
      </c>
      <c r="D19" s="49">
        <v>5</v>
      </c>
      <c r="E19" s="49">
        <v>11.11</v>
      </c>
      <c r="F19" s="49">
        <v>5</v>
      </c>
      <c r="G19" s="49">
        <v>48.724489795918366</v>
      </c>
      <c r="H19" s="52">
        <f>C19+D19+E19+F19+G19</f>
        <v>89.834489795918358</v>
      </c>
      <c r="I19" s="21" t="s">
        <v>19</v>
      </c>
    </row>
    <row r="20" spans="1:9" ht="30" customHeight="1" x14ac:dyDescent="0.25">
      <c r="A20" s="7">
        <f>A19+1</f>
        <v>2</v>
      </c>
      <c r="B20" s="22" t="s">
        <v>24</v>
      </c>
      <c r="C20" s="50"/>
      <c r="D20" s="50"/>
      <c r="E20" s="50"/>
      <c r="F20" s="50"/>
      <c r="G20" s="50"/>
      <c r="H20" s="53"/>
      <c r="I20" s="23" t="s">
        <v>19</v>
      </c>
    </row>
    <row r="21" spans="1:9" ht="30" customHeight="1" x14ac:dyDescent="0.25">
      <c r="A21" s="7">
        <f t="shared" ref="A21:A26" si="1">A20+1</f>
        <v>3</v>
      </c>
      <c r="B21" s="22" t="s">
        <v>25</v>
      </c>
      <c r="C21" s="50"/>
      <c r="D21" s="50"/>
      <c r="E21" s="50"/>
      <c r="F21" s="50"/>
      <c r="G21" s="50"/>
      <c r="H21" s="53"/>
      <c r="I21" s="23" t="s">
        <v>19</v>
      </c>
    </row>
    <row r="22" spans="1:9" ht="30" customHeight="1" x14ac:dyDescent="0.25">
      <c r="A22" s="7">
        <f t="shared" si="1"/>
        <v>4</v>
      </c>
      <c r="B22" s="22" t="s">
        <v>26</v>
      </c>
      <c r="C22" s="50"/>
      <c r="D22" s="50"/>
      <c r="E22" s="50"/>
      <c r="F22" s="50"/>
      <c r="G22" s="50"/>
      <c r="H22" s="53"/>
      <c r="I22" s="23" t="s">
        <v>19</v>
      </c>
    </row>
    <row r="23" spans="1:9" ht="30" customHeight="1" x14ac:dyDescent="0.25">
      <c r="A23" s="7">
        <f t="shared" si="1"/>
        <v>5</v>
      </c>
      <c r="B23" s="22" t="s">
        <v>27</v>
      </c>
      <c r="C23" s="50"/>
      <c r="D23" s="50"/>
      <c r="E23" s="50"/>
      <c r="F23" s="50"/>
      <c r="G23" s="50"/>
      <c r="H23" s="53"/>
      <c r="I23" s="23" t="s">
        <v>19</v>
      </c>
    </row>
    <row r="24" spans="1:9" ht="30" customHeight="1" x14ac:dyDescent="0.25">
      <c r="A24" s="7">
        <f t="shared" si="1"/>
        <v>6</v>
      </c>
      <c r="B24" s="22" t="s">
        <v>28</v>
      </c>
      <c r="C24" s="50"/>
      <c r="D24" s="50"/>
      <c r="E24" s="50"/>
      <c r="F24" s="50"/>
      <c r="G24" s="50"/>
      <c r="H24" s="53"/>
      <c r="I24" s="23" t="s">
        <v>19</v>
      </c>
    </row>
    <row r="25" spans="1:9" ht="30" customHeight="1" x14ac:dyDescent="0.25">
      <c r="A25" s="7">
        <f t="shared" si="1"/>
        <v>7</v>
      </c>
      <c r="B25" s="22" t="s">
        <v>29</v>
      </c>
      <c r="C25" s="50"/>
      <c r="D25" s="50"/>
      <c r="E25" s="50"/>
      <c r="F25" s="50"/>
      <c r="G25" s="50"/>
      <c r="H25" s="53"/>
      <c r="I25" s="23" t="s">
        <v>19</v>
      </c>
    </row>
    <row r="26" spans="1:9" ht="30" customHeight="1" x14ac:dyDescent="0.25">
      <c r="A26" s="8">
        <f t="shared" si="1"/>
        <v>8</v>
      </c>
      <c r="B26" s="24" t="s">
        <v>30</v>
      </c>
      <c r="C26" s="51"/>
      <c r="D26" s="51"/>
      <c r="E26" s="51"/>
      <c r="F26" s="51"/>
      <c r="G26" s="51"/>
      <c r="H26" s="54"/>
      <c r="I26" s="25" t="s">
        <v>19</v>
      </c>
    </row>
    <row r="27" spans="1:9" ht="33.950000000000003" customHeight="1" x14ac:dyDescent="0.25">
      <c r="A27" s="45" t="s">
        <v>31</v>
      </c>
      <c r="B27" s="45"/>
      <c r="C27" s="2"/>
      <c r="D27" s="2"/>
      <c r="E27" s="2"/>
      <c r="F27" s="2"/>
      <c r="G27" s="2"/>
      <c r="H27" s="2"/>
      <c r="I27" s="2"/>
    </row>
    <row r="28" spans="1:9" x14ac:dyDescent="0.25">
      <c r="A28" s="1"/>
      <c r="B28" s="43" t="s">
        <v>32</v>
      </c>
      <c r="C28" s="43"/>
      <c r="D28" s="43"/>
      <c r="E28" s="43"/>
      <c r="F28" s="43"/>
      <c r="G28" s="43"/>
      <c r="H28" s="43"/>
      <c r="I28" s="43"/>
    </row>
    <row r="29" spans="1:9" ht="33.950000000000003" customHeight="1" x14ac:dyDescent="0.25">
      <c r="A29" s="44" t="s">
        <v>33</v>
      </c>
      <c r="B29" s="44"/>
      <c r="C29" s="2"/>
      <c r="D29" s="2"/>
      <c r="E29" s="2"/>
      <c r="F29" s="2"/>
      <c r="G29" s="2"/>
      <c r="H29" s="2"/>
      <c r="I29" s="2"/>
    </row>
    <row r="30" spans="1:9" x14ac:dyDescent="0.25">
      <c r="A30" s="1"/>
      <c r="B30" s="43" t="s">
        <v>34</v>
      </c>
      <c r="C30" s="43"/>
      <c r="D30" s="43"/>
      <c r="E30" s="43"/>
      <c r="F30" s="43"/>
      <c r="G30" s="43"/>
      <c r="H30" s="43"/>
      <c r="I30" s="43"/>
    </row>
    <row r="31" spans="1:9" x14ac:dyDescent="0.25">
      <c r="A31" s="1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1"/>
      <c r="B32" s="2"/>
      <c r="C32" s="2"/>
      <c r="D32" s="2"/>
      <c r="E32" s="2"/>
      <c r="F32" s="2"/>
      <c r="G32" s="2"/>
      <c r="H32" s="2"/>
      <c r="I32" s="2"/>
    </row>
    <row r="33" spans="1:9" x14ac:dyDescent="0.25">
      <c r="A33" s="1"/>
      <c r="B33" s="6" t="s">
        <v>35</v>
      </c>
      <c r="C33" s="2"/>
      <c r="D33" s="2"/>
      <c r="E33" s="2"/>
      <c r="F33" s="2"/>
      <c r="G33" s="2"/>
      <c r="H33" s="2"/>
      <c r="I33" s="2"/>
    </row>
    <row r="34" spans="1:9" x14ac:dyDescent="0.25">
      <c r="A34" s="1"/>
      <c r="B34" s="2" t="s">
        <v>36</v>
      </c>
      <c r="C34" s="2"/>
      <c r="D34" s="2"/>
      <c r="E34" s="2"/>
      <c r="F34" s="2"/>
      <c r="G34" s="2"/>
      <c r="H34" s="2"/>
      <c r="I34" s="2"/>
    </row>
    <row r="35" spans="1:9" x14ac:dyDescent="0.25">
      <c r="A35" s="1"/>
      <c r="B35" s="2" t="s">
        <v>37</v>
      </c>
      <c r="C35" s="2"/>
      <c r="D35" s="2"/>
      <c r="E35" s="2"/>
      <c r="F35" s="2"/>
      <c r="G35" s="2"/>
      <c r="H35" s="2"/>
      <c r="I35" s="2"/>
    </row>
    <row r="36" spans="1:9" x14ac:dyDescent="0.25">
      <c r="A36" s="1"/>
      <c r="B36" s="2" t="s">
        <v>38</v>
      </c>
      <c r="C36" s="2"/>
      <c r="D36" s="2"/>
      <c r="E36" s="2"/>
      <c r="F36" s="2"/>
      <c r="G36" s="2"/>
      <c r="H36" s="2"/>
      <c r="I36" s="2"/>
    </row>
    <row r="37" spans="1:9" x14ac:dyDescent="0.25">
      <c r="A37" s="1"/>
      <c r="B37" s="2" t="s">
        <v>39</v>
      </c>
      <c r="C37" s="2"/>
      <c r="D37" s="2"/>
      <c r="E37" s="2"/>
      <c r="F37" s="2"/>
      <c r="G37" s="2"/>
      <c r="H37" s="2"/>
      <c r="I37" s="2"/>
    </row>
  </sheetData>
  <mergeCells count="14">
    <mergeCell ref="A3:I3"/>
    <mergeCell ref="A4:I4"/>
    <mergeCell ref="C19:C26"/>
    <mergeCell ref="D19:D26"/>
    <mergeCell ref="E19:E26"/>
    <mergeCell ref="F19:F26"/>
    <mergeCell ref="G19:G26"/>
    <mergeCell ref="H19:H26"/>
    <mergeCell ref="B28:I28"/>
    <mergeCell ref="B30:I30"/>
    <mergeCell ref="A17:B17"/>
    <mergeCell ref="A7:B7"/>
    <mergeCell ref="A27:B27"/>
    <mergeCell ref="A29:B29"/>
  </mergeCells>
  <conditionalFormatting sqref="A7 C7:I7 A8:B8 I8:I15 A9:A17 C17:I17 A28:B28 C29:I29 A30:B30 A31:I37">
    <cfRule type="expression" dxfId="5" priority="4" stopIfTrue="1">
      <formula>$I8&lt;&gt;$I7</formula>
    </cfRule>
  </conditionalFormatting>
  <conditionalFormatting sqref="A27">
    <cfRule type="expression" dxfId="4" priority="2" stopIfTrue="1">
      <formula>$I28&lt;&gt;$I27</formula>
    </cfRule>
  </conditionalFormatting>
  <conditionalFormatting sqref="A29">
    <cfRule type="expression" dxfId="3" priority="1" stopIfTrue="1">
      <formula>$I30&lt;&gt;$I29</formula>
    </cfRule>
  </conditionalFormatting>
  <conditionalFormatting sqref="A18:B18 I18:I26">
    <cfRule type="expression" dxfId="2" priority="3" stopIfTrue="1">
      <formula>$I19&lt;&gt;$I18</formula>
    </cfRule>
  </conditionalFormatting>
  <conditionalFormatting sqref="C27:I27">
    <cfRule type="expression" dxfId="1" priority="5" stopIfTrue="1">
      <formula>#REF!&lt;&gt;$I27</formula>
    </cfRule>
  </conditionalFormatting>
  <conditionalFormatting sqref="I16">
    <cfRule type="expression" dxfId="0" priority="6" stopIfTrue="1">
      <formula>#REF!&lt;&gt;$I16</formula>
    </cfRule>
  </conditionalFormatting>
  <pageMargins left="0.31496062992125984" right="0.31496062992125984" top="0.74803149606299213" bottom="0.74803149606299213" header="0.31496062992125984" footer="0.31496062992125984"/>
  <pageSetup paperSize="9" scale="6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marketing</dc:creator>
  <cp:lastModifiedBy>marketing</cp:lastModifiedBy>
  <cp:lastPrinted>2024-06-21T12:19:05Z</cp:lastPrinted>
  <dcterms:created xsi:type="dcterms:W3CDTF">2015-06-05T18:19:34Z</dcterms:created>
  <dcterms:modified xsi:type="dcterms:W3CDTF">2024-06-21T12:19:56Z</dcterms:modified>
</cp:coreProperties>
</file>